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jiro\Desktop\cabinet\SW\SW_Sim_for_Real_Machines\Hyd_Lift\"/>
    </mc:Choice>
  </mc:AlternateContent>
  <xr:revisionPtr revIDLastSave="0" documentId="13_ncr:1_{A8E5F406-35F2-4EF4-9DCF-8952D9B0D63F}" xr6:coauthVersionLast="45" xr6:coauthVersionMax="45" xr10:uidLastSave="{00000000-0000-0000-0000-000000000000}"/>
  <bookViews>
    <workbookView xWindow="13750" yWindow="4220" windowWidth="22840" windowHeight="1293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E4" i="1"/>
  <c r="D4" i="1"/>
  <c r="P10" i="1"/>
  <c r="P8" i="1"/>
  <c r="P11" i="1"/>
  <c r="P12" i="1"/>
  <c r="P14" i="1"/>
  <c r="P16" i="1"/>
  <c r="P18" i="1"/>
  <c r="M8" i="1"/>
  <c r="M10" i="1"/>
  <c r="M11" i="1"/>
  <c r="M12" i="1"/>
  <c r="M14" i="1"/>
  <c r="M16" i="1"/>
  <c r="M18" i="1"/>
  <c r="J8" i="1"/>
  <c r="J10" i="1"/>
  <c r="J11" i="1"/>
  <c r="J12" i="1"/>
  <c r="J14" i="1"/>
  <c r="J16" i="1"/>
  <c r="J18" i="1"/>
  <c r="G10" i="1"/>
  <c r="G11" i="1"/>
  <c r="G12" i="1"/>
  <c r="G14" i="1"/>
  <c r="G16" i="1"/>
  <c r="G18" i="1"/>
  <c r="G8" i="1"/>
  <c r="E6" i="1" l="1"/>
  <c r="D6" i="1"/>
  <c r="P4" i="1" l="1"/>
  <c r="M4" i="1"/>
  <c r="J4" i="1"/>
  <c r="G4" i="1"/>
  <c r="G6" i="1"/>
  <c r="P6" i="1"/>
  <c r="J6" i="1" l="1"/>
  <c r="M6" i="1"/>
</calcChain>
</file>

<file path=xl/sharedStrings.xml><?xml version="1.0" encoding="utf-8"?>
<sst xmlns="http://schemas.openxmlformats.org/spreadsheetml/2006/main" count="35" uniqueCount="27">
  <si>
    <t>full manual contact</t>
  </si>
  <si>
    <t>ARM REAR RIGHT</t>
  </si>
  <si>
    <t>ARM REAR LEFT</t>
  </si>
  <si>
    <t>FY</t>
  </si>
  <si>
    <t>FZ</t>
  </si>
  <si>
    <t>elem</t>
  </si>
  <si>
    <t>run time</t>
  </si>
  <si>
    <t>rigid pin connectors</t>
  </si>
  <si>
    <t>Cylinder bottom</t>
  </si>
  <si>
    <t>FX</t>
  </si>
  <si>
    <t>Cyl</t>
  </si>
  <si>
    <t>vec</t>
  </si>
  <si>
    <t>sum</t>
  </si>
  <si>
    <t>cyl is link, pin conns</t>
  </si>
  <si>
    <t>3-top</t>
  </si>
  <si>
    <t>3-bot</t>
  </si>
  <si>
    <t>cyl fluid as spring</t>
  </si>
  <si>
    <t>distributed pin connectors</t>
  </si>
  <si>
    <t>cyl split and pressurized - pushing</t>
  </si>
  <si>
    <t>Arm R</t>
  </si>
  <si>
    <t>Arm L</t>
  </si>
  <si>
    <t>global no-pen contact, coarse</t>
  </si>
  <si>
    <t>top</t>
  </si>
  <si>
    <t>mid</t>
  </si>
  <si>
    <t>bottom</t>
  </si>
  <si>
    <t>Cylinder Force</t>
  </si>
  <si>
    <t>Hydraulic Lift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</si>
</sst>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right"/>
    </xf>
    <xf numFmtId="0" fontId="7" fillId="0" borderId="0" xfId="0" applyFont="1"/>
    <xf numFmtId="0" fontId="0" fillId="0" borderId="0" xfId="0" applyAlignment="1">
      <alignment horizontal="center"/>
    </xf>
    <xf numFmtId="0" fontId="0" fillId="2" borderId="0" xfId="0" applyFill="1" applyAlignment="1">
      <alignment horizontal="right"/>
    </xf>
    <xf numFmtId="0" fontId="0" fillId="2" borderId="0" xfId="0" applyFill="1"/>
    <xf numFmtId="0" fontId="7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5" fillId="2" borderId="0" xfId="0" applyFont="1" applyFill="1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2" borderId="4" xfId="0" applyFill="1" applyBorder="1" applyAlignment="1">
      <alignment horizontal="right"/>
    </xf>
    <xf numFmtId="0" fontId="0" fillId="2" borderId="4" xfId="0" applyFill="1" applyBorder="1"/>
    <xf numFmtId="0" fontId="0" fillId="2" borderId="4" xfId="0" applyFont="1" applyFill="1" applyBorder="1"/>
    <xf numFmtId="21" fontId="0" fillId="2" borderId="4" xfId="0" applyNumberFormat="1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1" fontId="3" fillId="2" borderId="8" xfId="0" applyNumberFormat="1" applyFont="1" applyFill="1" applyBorder="1"/>
    <xf numFmtId="0" fontId="0" fillId="2" borderId="9" xfId="0" applyFill="1" applyBorder="1"/>
    <xf numFmtId="0" fontId="0" fillId="2" borderId="10" xfId="0" applyFill="1" applyBorder="1"/>
    <xf numFmtId="0" fontId="5" fillId="2" borderId="10" xfId="0" applyFont="1" applyFill="1" applyBorder="1"/>
    <xf numFmtId="1" fontId="3" fillId="2" borderId="11" xfId="0" applyNumberFormat="1" applyFont="1" applyFill="1" applyBorder="1"/>
    <xf numFmtId="1" fontId="0" fillId="2" borderId="8" xfId="0" applyNumberFormat="1" applyFill="1" applyBorder="1"/>
    <xf numFmtId="0" fontId="0" fillId="2" borderId="7" xfId="0" applyFont="1" applyFill="1" applyBorder="1"/>
    <xf numFmtId="1" fontId="6" fillId="2" borderId="8" xfId="0" applyNumberFormat="1" applyFont="1" applyFill="1" applyBorder="1"/>
    <xf numFmtId="0" fontId="0" fillId="2" borderId="9" xfId="0" applyFont="1" applyFill="1" applyBorder="1"/>
    <xf numFmtId="0" fontId="0" fillId="2" borderId="1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Sheet1!$X$9</c:f>
              <c:strCache>
                <c:ptCount val="1"/>
                <c:pt idx="0">
                  <c:v>Cylinder Force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Sheet1!$W$10:$W$12</c:f>
              <c:strCache>
                <c:ptCount val="3"/>
                <c:pt idx="0">
                  <c:v>top</c:v>
                </c:pt>
                <c:pt idx="1">
                  <c:v>mid</c:v>
                </c:pt>
                <c:pt idx="2">
                  <c:v>bottom</c:v>
                </c:pt>
              </c:strCache>
            </c:strRef>
          </c:cat>
          <c:val>
            <c:numRef>
              <c:f>Sheet1!$X$10:$X$12</c:f>
              <c:numCache>
                <c:formatCode>General</c:formatCode>
                <c:ptCount val="3"/>
                <c:pt idx="0">
                  <c:v>9610.7960129999992</c:v>
                </c:pt>
                <c:pt idx="1">
                  <c:v>8947.6533240000008</c:v>
                </c:pt>
                <c:pt idx="2">
                  <c:v>7735.6964780167018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0435-4CFB-B677-8693BA967C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9639168"/>
        <c:axId val="177668912"/>
      </c:lineChart>
      <c:catAx>
        <c:axId val="28963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668912"/>
        <c:crosses val="autoZero"/>
        <c:auto val="1"/>
        <c:lblAlgn val="ctr"/>
        <c:lblOffset val="100"/>
        <c:noMultiLvlLbl val="0"/>
      </c:catAx>
      <c:valAx>
        <c:axId val="177668912"/>
        <c:scaling>
          <c:orientation val="minMax"/>
          <c:max val="10000"/>
          <c:min val="7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9639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85725</xdr:colOff>
      <xdr:row>14</xdr:row>
      <xdr:rowOff>63500</xdr:rowOff>
    </xdr:from>
    <xdr:to>
      <xdr:col>24</xdr:col>
      <xdr:colOff>254000</xdr:colOff>
      <xdr:row>29</xdr:row>
      <xdr:rowOff>44450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AA4AD97-24D1-4F0C-999F-8B029E9623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9"/>
  <sheetViews>
    <sheetView tabSelected="1" workbookViewId="0">
      <selection activeCell="F25" sqref="F25"/>
    </sheetView>
  </sheetViews>
  <sheetFormatPr defaultRowHeight="14.5" x14ac:dyDescent="0.35"/>
  <cols>
    <col min="1" max="1" width="1.54296875" style="1" customWidth="1"/>
    <col min="2" max="2" width="5.26953125" style="1" bestFit="1" customWidth="1"/>
    <col min="3" max="3" width="29.08984375" bestFit="1" customWidth="1"/>
    <col min="4" max="4" width="6.453125" bestFit="1" customWidth="1"/>
    <col min="5" max="5" width="7.453125" bestFit="1" customWidth="1"/>
    <col min="6" max="6" width="6.81640625" bestFit="1" customWidth="1"/>
    <col min="7" max="7" width="6.1796875" bestFit="1" customWidth="1"/>
    <col min="8" max="9" width="5.453125" bestFit="1" customWidth="1"/>
    <col min="10" max="10" width="5.54296875" bestFit="1" customWidth="1"/>
    <col min="11" max="12" width="5.453125" bestFit="1" customWidth="1"/>
    <col min="13" max="13" width="5.54296875" bestFit="1" customWidth="1"/>
    <col min="14" max="15" width="5.81640625" bestFit="1" customWidth="1"/>
    <col min="16" max="16" width="6.54296875" bestFit="1" customWidth="1"/>
    <col min="17" max="17" width="6.81640625" bestFit="1" customWidth="1"/>
    <col min="19" max="19" width="8.6328125" style="2" bestFit="1" customWidth="1"/>
  </cols>
  <sheetData>
    <row r="1" spans="1:24" x14ac:dyDescent="0.35">
      <c r="A1" s="4"/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6"/>
    </row>
    <row r="2" spans="1:24" ht="15" thickBot="1" x14ac:dyDescent="0.4">
      <c r="A2" s="4"/>
      <c r="B2" s="4"/>
      <c r="C2" s="10" t="s">
        <v>26</v>
      </c>
      <c r="D2" s="7" t="s">
        <v>19</v>
      </c>
      <c r="E2" s="7" t="s">
        <v>20</v>
      </c>
      <c r="F2" s="7" t="s">
        <v>10</v>
      </c>
      <c r="G2" s="7"/>
      <c r="H2" s="8" t="s">
        <v>1</v>
      </c>
      <c r="I2" s="8"/>
      <c r="J2" s="8"/>
      <c r="K2" s="9" t="s">
        <v>2</v>
      </c>
      <c r="L2" s="9"/>
      <c r="M2" s="9"/>
      <c r="N2" s="9" t="s">
        <v>8</v>
      </c>
      <c r="O2" s="9"/>
      <c r="P2" s="9"/>
      <c r="Q2" s="5"/>
      <c r="R2" s="5"/>
      <c r="S2" s="6"/>
    </row>
    <row r="3" spans="1:24" x14ac:dyDescent="0.35">
      <c r="A3" s="4"/>
      <c r="B3" s="4"/>
      <c r="C3" s="5"/>
      <c r="D3" s="12" t="s">
        <v>9</v>
      </c>
      <c r="E3" s="13" t="s">
        <v>9</v>
      </c>
      <c r="F3" s="13" t="s">
        <v>9</v>
      </c>
      <c r="G3" s="14" t="s">
        <v>12</v>
      </c>
      <c r="H3" s="12" t="s">
        <v>3</v>
      </c>
      <c r="I3" s="13" t="s">
        <v>4</v>
      </c>
      <c r="J3" s="14" t="s">
        <v>11</v>
      </c>
      <c r="K3" s="12" t="s">
        <v>3</v>
      </c>
      <c r="L3" s="13" t="s">
        <v>4</v>
      </c>
      <c r="M3" s="14" t="s">
        <v>11</v>
      </c>
      <c r="N3" s="12" t="s">
        <v>3</v>
      </c>
      <c r="O3" s="13" t="s">
        <v>4</v>
      </c>
      <c r="P3" s="14" t="s">
        <v>11</v>
      </c>
      <c r="Q3" s="11" t="s">
        <v>5</v>
      </c>
      <c r="R3" s="7" t="s">
        <v>6</v>
      </c>
      <c r="S3" s="6"/>
    </row>
    <row r="4" spans="1:24" hidden="1" x14ac:dyDescent="0.35">
      <c r="A4" s="4"/>
      <c r="B4" s="15">
        <v>0</v>
      </c>
      <c r="C4" s="19" t="s">
        <v>21</v>
      </c>
      <c r="D4" s="21">
        <f>-1.1-0.507</f>
        <v>-1.6070000000000002</v>
      </c>
      <c r="E4" s="16">
        <f>-448+1.4+51.4</f>
        <v>-395.20000000000005</v>
      </c>
      <c r="F4" s="16">
        <f>0.0291+5.17-5.12</f>
        <v>7.9099999999999504E-2</v>
      </c>
      <c r="G4" s="22">
        <f>SUM(D4:F4)</f>
        <v>-396.72790000000009</v>
      </c>
      <c r="H4" s="21">
        <v>-1100</v>
      </c>
      <c r="I4" s="16">
        <v>-3340</v>
      </c>
      <c r="J4" s="22">
        <f>SQRT(H4^2+I4^2)</f>
        <v>3516.4755082326396</v>
      </c>
      <c r="K4" s="21">
        <v>-1180</v>
      </c>
      <c r="L4" s="16">
        <v>-1870</v>
      </c>
      <c r="M4" s="22">
        <f>SQRT(K4^2+L4^2)</f>
        <v>2211.1761576138615</v>
      </c>
      <c r="N4" s="28">
        <v>6840</v>
      </c>
      <c r="O4" s="17">
        <v>3060</v>
      </c>
      <c r="P4" s="22">
        <f>SQRT(N4^2+O4^2)</f>
        <v>7493.2769867395136</v>
      </c>
      <c r="Q4" s="20">
        <v>117319</v>
      </c>
      <c r="R4" s="18">
        <v>1.0532407407407407E-2</v>
      </c>
      <c r="S4" s="6"/>
    </row>
    <row r="5" spans="1:24" hidden="1" x14ac:dyDescent="0.35">
      <c r="A5" s="4"/>
      <c r="B5" s="15"/>
      <c r="C5" s="19"/>
      <c r="D5" s="21"/>
      <c r="E5" s="16"/>
      <c r="F5" s="16"/>
      <c r="G5" s="22"/>
      <c r="H5" s="21"/>
      <c r="I5" s="16"/>
      <c r="J5" s="27"/>
      <c r="K5" s="21"/>
      <c r="L5" s="16"/>
      <c r="M5" s="27"/>
      <c r="N5" s="28"/>
      <c r="O5" s="17"/>
      <c r="P5" s="27"/>
      <c r="Q5" s="20"/>
      <c r="R5" s="16"/>
      <c r="S5" s="6"/>
    </row>
    <row r="6" spans="1:24" x14ac:dyDescent="0.35">
      <c r="A6" s="4"/>
      <c r="B6" s="15">
        <v>1</v>
      </c>
      <c r="C6" s="19" t="s">
        <v>0</v>
      </c>
      <c r="D6" s="21">
        <f>2.74-0.111-0.937</f>
        <v>1.6919999999999999</v>
      </c>
      <c r="E6" s="16">
        <f>0.85-33.8-561</f>
        <v>-593.95000000000005</v>
      </c>
      <c r="F6" s="16">
        <v>-478</v>
      </c>
      <c r="G6" s="22">
        <f>SUM(D6:F6)</f>
        <v>-1070.258</v>
      </c>
      <c r="H6" s="21">
        <v>-1050</v>
      </c>
      <c r="I6" s="16">
        <v>-3340</v>
      </c>
      <c r="J6" s="22">
        <f>SQRT(H6^2+I6^2)</f>
        <v>3501.1569516375584</v>
      </c>
      <c r="K6" s="21">
        <v>-1290</v>
      </c>
      <c r="L6" s="16">
        <v>-1860</v>
      </c>
      <c r="M6" s="22">
        <f>SQRT(K6^2+L6^2)</f>
        <v>2263.5591443565154</v>
      </c>
      <c r="N6" s="28">
        <v>7010</v>
      </c>
      <c r="O6" s="17">
        <v>5360</v>
      </c>
      <c r="P6" s="22">
        <f>SQRT(N6^2+O6^2)</f>
        <v>8824.3809981210579</v>
      </c>
      <c r="Q6" s="20">
        <v>183071</v>
      </c>
      <c r="R6" s="18">
        <v>1.8865740740740742E-2</v>
      </c>
      <c r="S6" s="6"/>
    </row>
    <row r="7" spans="1:24" x14ac:dyDescent="0.35">
      <c r="A7" s="4"/>
      <c r="B7" s="15"/>
      <c r="C7" s="19"/>
      <c r="D7" s="21"/>
      <c r="E7" s="16"/>
      <c r="F7" s="16"/>
      <c r="G7" s="22"/>
      <c r="H7" s="21"/>
      <c r="I7" s="16"/>
      <c r="J7" s="22"/>
      <c r="K7" s="21"/>
      <c r="L7" s="16"/>
      <c r="M7" s="22"/>
      <c r="N7" s="28"/>
      <c r="O7" s="17"/>
      <c r="P7" s="22"/>
      <c r="Q7" s="20"/>
      <c r="R7" s="16"/>
      <c r="S7" s="6"/>
    </row>
    <row r="8" spans="1:24" x14ac:dyDescent="0.35">
      <c r="A8" s="4"/>
      <c r="B8" s="15">
        <v>2</v>
      </c>
      <c r="C8" s="19" t="s">
        <v>7</v>
      </c>
      <c r="D8" s="21">
        <v>1680</v>
      </c>
      <c r="E8" s="16">
        <v>-1620</v>
      </c>
      <c r="F8" s="16">
        <v>-1100</v>
      </c>
      <c r="G8" s="22">
        <f>SUM(D8:F8)</f>
        <v>-1040</v>
      </c>
      <c r="H8" s="21">
        <v>-1310</v>
      </c>
      <c r="I8" s="16">
        <v>-3250</v>
      </c>
      <c r="J8" s="22">
        <f t="shared" ref="J8:J18" si="0">SQRT(H8^2+I8^2)</f>
        <v>3504.0833323424258</v>
      </c>
      <c r="K8" s="21">
        <v>-1060</v>
      </c>
      <c r="L8" s="16">
        <v>-1980</v>
      </c>
      <c r="M8" s="22">
        <f t="shared" ref="M8:M18" si="1">SQRT(K8^2+L8^2)</f>
        <v>2245.8851261807672</v>
      </c>
      <c r="N8" s="28">
        <v>7260</v>
      </c>
      <c r="O8" s="17">
        <v>5230</v>
      </c>
      <c r="P8" s="22">
        <f t="shared" ref="P8:P18" si="2">SQRT(N8^2+O8^2)</f>
        <v>8947.6533236374325</v>
      </c>
      <c r="Q8" s="20">
        <v>148330</v>
      </c>
      <c r="R8" s="18">
        <v>2.6620370370370372E-4</v>
      </c>
      <c r="S8" s="6"/>
    </row>
    <row r="9" spans="1:24" x14ac:dyDescent="0.35">
      <c r="A9" s="4"/>
      <c r="B9" s="15"/>
      <c r="C9" s="19"/>
      <c r="D9" s="21"/>
      <c r="E9" s="16"/>
      <c r="F9" s="16"/>
      <c r="G9" s="22"/>
      <c r="H9" s="21"/>
      <c r="I9" s="16"/>
      <c r="J9" s="22"/>
      <c r="K9" s="21"/>
      <c r="L9" s="16"/>
      <c r="M9" s="22"/>
      <c r="N9" s="28"/>
      <c r="O9" s="17"/>
      <c r="P9" s="22"/>
      <c r="Q9" s="20"/>
      <c r="R9" s="16"/>
      <c r="S9" s="6"/>
      <c r="X9" s="3" t="s">
        <v>25</v>
      </c>
    </row>
    <row r="10" spans="1:24" x14ac:dyDescent="0.35">
      <c r="A10" s="4"/>
      <c r="B10" s="15">
        <v>3</v>
      </c>
      <c r="C10" s="19" t="s">
        <v>17</v>
      </c>
      <c r="D10" s="21">
        <v>1560</v>
      </c>
      <c r="E10" s="16">
        <v>-1680</v>
      </c>
      <c r="F10" s="16">
        <v>-921</v>
      </c>
      <c r="G10" s="22">
        <f t="shared" ref="G10:G18" si="3">SUM(D10:F10)</f>
        <v>-1041</v>
      </c>
      <c r="H10" s="21">
        <v>-1230</v>
      </c>
      <c r="I10" s="16">
        <v>-3260</v>
      </c>
      <c r="J10" s="22">
        <f t="shared" si="0"/>
        <v>3484.3220287453341</v>
      </c>
      <c r="K10" s="21">
        <v>-1130</v>
      </c>
      <c r="L10" s="16">
        <v>-1970</v>
      </c>
      <c r="M10" s="22">
        <f t="shared" si="1"/>
        <v>2271.079038695043</v>
      </c>
      <c r="N10" s="28">
        <v>7260</v>
      </c>
      <c r="O10" s="17">
        <v>5230</v>
      </c>
      <c r="P10" s="22">
        <f>SQRT(N10^2+O10^2)</f>
        <v>8947.6533236374325</v>
      </c>
      <c r="Q10" s="20">
        <v>148330</v>
      </c>
      <c r="R10" s="18">
        <v>4.9768518518518521E-4</v>
      </c>
      <c r="S10" s="6"/>
      <c r="W10" t="s">
        <v>22</v>
      </c>
      <c r="X10">
        <v>9610.7960129999992</v>
      </c>
    </row>
    <row r="11" spans="1:24" x14ac:dyDescent="0.35">
      <c r="A11" s="4"/>
      <c r="B11" s="15" t="s">
        <v>14</v>
      </c>
      <c r="C11" s="19"/>
      <c r="D11" s="21">
        <v>1470</v>
      </c>
      <c r="E11" s="16">
        <v>-1700</v>
      </c>
      <c r="F11" s="16">
        <v>-812</v>
      </c>
      <c r="G11" s="22">
        <f t="shared" si="3"/>
        <v>-1042</v>
      </c>
      <c r="H11" s="21">
        <v>-1880</v>
      </c>
      <c r="I11" s="16">
        <v>-3050</v>
      </c>
      <c r="J11" s="22">
        <f t="shared" si="0"/>
        <v>3582.86198450345</v>
      </c>
      <c r="K11" s="21">
        <v>-1480</v>
      </c>
      <c r="L11" s="16">
        <v>-1880</v>
      </c>
      <c r="M11" s="22">
        <f t="shared" si="1"/>
        <v>2392.6554285981088</v>
      </c>
      <c r="N11" s="28">
        <v>8250</v>
      </c>
      <c r="O11" s="17">
        <v>4930</v>
      </c>
      <c r="P11" s="22">
        <f t="shared" si="2"/>
        <v>9610.7960128180857</v>
      </c>
      <c r="Q11" s="20">
        <v>149661</v>
      </c>
      <c r="R11" s="18">
        <v>5.2083333333333333E-4</v>
      </c>
      <c r="S11" s="6"/>
      <c r="W11" t="s">
        <v>23</v>
      </c>
      <c r="X11">
        <v>8947.6533240000008</v>
      </c>
    </row>
    <row r="12" spans="1:24" x14ac:dyDescent="0.35">
      <c r="A12" s="4"/>
      <c r="B12" s="15" t="s">
        <v>15</v>
      </c>
      <c r="C12" s="19"/>
      <c r="D12" s="21">
        <v>1400</v>
      </c>
      <c r="E12" s="16">
        <v>-1460</v>
      </c>
      <c r="F12" s="16">
        <v>-979</v>
      </c>
      <c r="G12" s="22">
        <f t="shared" si="3"/>
        <v>-1039</v>
      </c>
      <c r="H12" s="21">
        <v>-454</v>
      </c>
      <c r="I12" s="16">
        <v>-3040</v>
      </c>
      <c r="J12" s="22">
        <f t="shared" si="0"/>
        <v>3073.7137147105941</v>
      </c>
      <c r="K12" s="21">
        <v>-741</v>
      </c>
      <c r="L12" s="16">
        <v>-1730</v>
      </c>
      <c r="M12" s="22">
        <f t="shared" si="1"/>
        <v>1882.0151434034742</v>
      </c>
      <c r="N12" s="28">
        <v>6090</v>
      </c>
      <c r="O12" s="17">
        <v>4770</v>
      </c>
      <c r="P12" s="22">
        <f t="shared" si="2"/>
        <v>7735.6964780167018</v>
      </c>
      <c r="Q12" s="20">
        <v>149113</v>
      </c>
      <c r="R12" s="18">
        <v>4.9768518518518521E-4</v>
      </c>
      <c r="S12" s="6"/>
      <c r="W12" t="s">
        <v>24</v>
      </c>
      <c r="X12">
        <v>7735.6964780167018</v>
      </c>
    </row>
    <row r="13" spans="1:24" x14ac:dyDescent="0.35">
      <c r="A13" s="4"/>
      <c r="B13" s="15"/>
      <c r="C13" s="19"/>
      <c r="D13" s="21"/>
      <c r="E13" s="16"/>
      <c r="F13" s="16"/>
      <c r="G13" s="22"/>
      <c r="H13" s="21"/>
      <c r="I13" s="16"/>
      <c r="J13" s="22"/>
      <c r="K13" s="21"/>
      <c r="L13" s="16"/>
      <c r="M13" s="22"/>
      <c r="N13" s="21"/>
      <c r="O13" s="16"/>
      <c r="P13" s="22"/>
      <c r="Q13" s="20"/>
      <c r="R13" s="16"/>
      <c r="S13" s="6"/>
    </row>
    <row r="14" spans="1:24" x14ac:dyDescent="0.35">
      <c r="A14" s="4"/>
      <c r="B14" s="15">
        <v>4</v>
      </c>
      <c r="C14" s="19" t="s">
        <v>16</v>
      </c>
      <c r="D14" s="21">
        <v>1560</v>
      </c>
      <c r="E14" s="16">
        <v>-1680</v>
      </c>
      <c r="F14" s="16">
        <v>-924</v>
      </c>
      <c r="G14" s="22">
        <f t="shared" si="3"/>
        <v>-1044</v>
      </c>
      <c r="H14" s="21">
        <v>-1240</v>
      </c>
      <c r="I14" s="16">
        <v>-3260</v>
      </c>
      <c r="J14" s="22">
        <f t="shared" si="0"/>
        <v>3487.8646762740095</v>
      </c>
      <c r="K14" s="21">
        <v>-1130</v>
      </c>
      <c r="L14" s="16">
        <v>-1970</v>
      </c>
      <c r="M14" s="22">
        <f t="shared" si="1"/>
        <v>2271.079038695043</v>
      </c>
      <c r="N14" s="21">
        <v>7260</v>
      </c>
      <c r="O14" s="16">
        <v>5230</v>
      </c>
      <c r="P14" s="22">
        <f t="shared" si="2"/>
        <v>8947.6533236374325</v>
      </c>
      <c r="Q14" s="20">
        <v>148330</v>
      </c>
      <c r="R14" s="18">
        <v>4.9768518518518521E-4</v>
      </c>
      <c r="S14" s="6"/>
    </row>
    <row r="15" spans="1:24" x14ac:dyDescent="0.35">
      <c r="A15" s="4"/>
      <c r="B15" s="15"/>
      <c r="C15" s="19"/>
      <c r="D15" s="21"/>
      <c r="E15" s="16"/>
      <c r="F15" s="16"/>
      <c r="G15" s="22"/>
      <c r="H15" s="21"/>
      <c r="I15" s="16"/>
      <c r="J15" s="22"/>
      <c r="K15" s="21"/>
      <c r="L15" s="16"/>
      <c r="M15" s="22"/>
      <c r="N15" s="21"/>
      <c r="O15" s="16"/>
      <c r="P15" s="22"/>
      <c r="Q15" s="20"/>
      <c r="R15" s="16"/>
      <c r="S15" s="6"/>
    </row>
    <row r="16" spans="1:24" x14ac:dyDescent="0.35">
      <c r="A16" s="4"/>
      <c r="B16" s="15">
        <v>5</v>
      </c>
      <c r="C16" s="19" t="s">
        <v>18</v>
      </c>
      <c r="D16" s="21"/>
      <c r="E16" s="16"/>
      <c r="F16" s="16"/>
      <c r="G16" s="22">
        <f t="shared" si="3"/>
        <v>0</v>
      </c>
      <c r="H16" s="21"/>
      <c r="I16" s="16"/>
      <c r="J16" s="22">
        <f t="shared" si="0"/>
        <v>0</v>
      </c>
      <c r="K16" s="21"/>
      <c r="L16" s="16"/>
      <c r="M16" s="22">
        <f t="shared" si="1"/>
        <v>0</v>
      </c>
      <c r="N16" s="28">
        <v>17200</v>
      </c>
      <c r="O16" s="17">
        <v>12400</v>
      </c>
      <c r="P16" s="29">
        <f t="shared" si="2"/>
        <v>21203.773249117716</v>
      </c>
      <c r="Q16" s="20">
        <v>147806</v>
      </c>
      <c r="R16" s="18">
        <v>1.8287037037037037E-3</v>
      </c>
      <c r="S16" s="6"/>
    </row>
    <row r="17" spans="1:19" x14ac:dyDescent="0.35">
      <c r="A17" s="4"/>
      <c r="B17" s="15"/>
      <c r="C17" s="19"/>
      <c r="D17" s="21"/>
      <c r="E17" s="16"/>
      <c r="F17" s="16"/>
      <c r="G17" s="22"/>
      <c r="H17" s="21"/>
      <c r="I17" s="16"/>
      <c r="J17" s="22"/>
      <c r="K17" s="21"/>
      <c r="L17" s="16"/>
      <c r="M17" s="22"/>
      <c r="N17" s="21"/>
      <c r="O17" s="16"/>
      <c r="P17" s="22"/>
      <c r="Q17" s="20"/>
      <c r="R17" s="16"/>
      <c r="S17" s="6"/>
    </row>
    <row r="18" spans="1:19" ht="15" thickBot="1" x14ac:dyDescent="0.4">
      <c r="A18" s="4"/>
      <c r="B18" s="15">
        <v>6</v>
      </c>
      <c r="C18" s="19" t="s">
        <v>13</v>
      </c>
      <c r="D18" s="23">
        <v>1100</v>
      </c>
      <c r="E18" s="24">
        <v>-2140</v>
      </c>
      <c r="F18" s="25">
        <v>0</v>
      </c>
      <c r="G18" s="26">
        <f t="shared" si="3"/>
        <v>-1040</v>
      </c>
      <c r="H18" s="23">
        <v>-936</v>
      </c>
      <c r="I18" s="24">
        <v>-3570</v>
      </c>
      <c r="J18" s="26">
        <f t="shared" si="0"/>
        <v>3690.6633550081483</v>
      </c>
      <c r="K18" s="23">
        <v>-1430</v>
      </c>
      <c r="L18" s="24">
        <v>-1660</v>
      </c>
      <c r="M18" s="26">
        <f t="shared" si="1"/>
        <v>2191.004335915381</v>
      </c>
      <c r="N18" s="30">
        <v>7260</v>
      </c>
      <c r="O18" s="31">
        <v>5230</v>
      </c>
      <c r="P18" s="26">
        <f t="shared" si="2"/>
        <v>8947.6533236374325</v>
      </c>
      <c r="Q18" s="20">
        <v>141992</v>
      </c>
      <c r="R18" s="18">
        <v>3.2407407407407406E-4</v>
      </c>
      <c r="S18" s="6"/>
    </row>
    <row r="19" spans="1:19" x14ac:dyDescent="0.35">
      <c r="A19" s="4"/>
      <c r="B19" s="4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6"/>
    </row>
  </sheetData>
  <mergeCells count="3">
    <mergeCell ref="H2:J2"/>
    <mergeCell ref="K2:M2"/>
    <mergeCell ref="N2:P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slaa</dc:creator>
  <cp:lastModifiedBy>slaa</cp:lastModifiedBy>
  <dcterms:created xsi:type="dcterms:W3CDTF">2015-06-05T18:17:20Z</dcterms:created>
  <dcterms:modified xsi:type="dcterms:W3CDTF">2020-12-05T21:25:49Z</dcterms:modified>
</cp:coreProperties>
</file>